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le\Desktop\"/>
    </mc:Choice>
  </mc:AlternateContent>
  <xr:revisionPtr revIDLastSave="0" documentId="13_ncr:1_{9CACA89A-88B9-4C72-BC87-2AA7743822FE}" xr6:coauthVersionLast="47" xr6:coauthVersionMax="47" xr10:uidLastSave="{00000000-0000-0000-0000-000000000000}"/>
  <bookViews>
    <workbookView xWindow="-108" yWindow="-108" windowWidth="23256" windowHeight="12456" activeTab="1" xr2:uid="{A734074B-DEB8-4F00-92B9-61773E08CB3B}"/>
  </bookViews>
  <sheets>
    <sheet name="Main" sheetId="2" r:id="rId1"/>
    <sheet name="PERT" sheetId="4" r:id="rId2"/>
    <sheet name="Main (v1)" sheetId="3" r:id="rId3"/>
    <sheet name="PERT (v1)" sheetId="5" r:id="rId4"/>
    <sheet name="Information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3" i="5"/>
  <c r="E2" i="5"/>
  <c r="E5" i="5" s="1"/>
  <c r="E6" i="4"/>
  <c r="E3" i="4"/>
  <c r="E4" i="4"/>
  <c r="E2" i="4"/>
  <c r="F4" i="3"/>
  <c r="F12" i="3" s="1"/>
  <c r="F3" i="3"/>
  <c r="E3" i="2"/>
  <c r="E11" i="2" s="1"/>
  <c r="E2" i="2"/>
  <c r="F12" i="1"/>
  <c r="F11" i="1"/>
  <c r="F10" i="1"/>
  <c r="F9" i="1"/>
  <c r="F8" i="1"/>
  <c r="F7" i="1"/>
  <c r="F5" i="1"/>
  <c r="F4" i="1"/>
  <c r="F3" i="1"/>
  <c r="E7" i="5" l="1"/>
  <c r="E6" i="5"/>
  <c r="E5" i="4"/>
  <c r="E7" i="4" s="1"/>
  <c r="F5" i="3"/>
  <c r="F6" i="3"/>
  <c r="F7" i="3"/>
  <c r="F9" i="3" s="1"/>
  <c r="F8" i="3"/>
  <c r="E7" i="2"/>
  <c r="E5" i="2"/>
  <c r="E6" i="2"/>
  <c r="E8" i="2" s="1"/>
  <c r="E4" i="2"/>
  <c r="F11" i="3" l="1"/>
  <c r="F10" i="3"/>
  <c r="E10" i="2"/>
  <c r="E9" i="2"/>
</calcChain>
</file>

<file path=xl/sharedStrings.xml><?xml version="1.0" encoding="utf-8"?>
<sst xmlns="http://schemas.openxmlformats.org/spreadsheetml/2006/main" count="94" uniqueCount="42">
  <si>
    <t>PROJECT INPUTS</t>
  </si>
  <si>
    <t>Values</t>
  </si>
  <si>
    <t>Budget at Completion (BAC)</t>
  </si>
  <si>
    <t>Enter your budget here</t>
  </si>
  <si>
    <t>Planned % Complete</t>
  </si>
  <si>
    <t>Enter planned progress as a %</t>
  </si>
  <si>
    <t>Actual % Complete</t>
  </si>
  <si>
    <t>Enter actual progress as a %</t>
  </si>
  <si>
    <t>Actual Cost (AC)</t>
  </si>
  <si>
    <t>Enter costs to date here</t>
  </si>
  <si>
    <t>CALCULATED METRICS</t>
  </si>
  <si>
    <t>Results</t>
  </si>
  <si>
    <t>Planned Value (PV)</t>
  </si>
  <si>
    <t>Earned Value (EV)</t>
  </si>
  <si>
    <t>Cost Variance (CV)</t>
  </si>
  <si>
    <t>Schedule Variance (SV)</t>
  </si>
  <si>
    <t>Cost Performance Index (CPI)</t>
  </si>
  <si>
    <t>Schedule Perf. Index (SPI)</t>
  </si>
  <si>
    <t>Estimate at Completion (EAC)</t>
  </si>
  <si>
    <t>Estimate to Completion (ETC)</t>
  </si>
  <si>
    <t>Variance at Completion (VAC)</t>
  </si>
  <si>
    <t>To-Complete Perf. Index (TCPI)</t>
  </si>
  <si>
    <t>Project Inputs</t>
  </si>
  <si>
    <t>Calculated Metrics</t>
  </si>
  <si>
    <t>Planned Percent Complete (%)</t>
  </si>
  <si>
    <t>Actual Percent Complete (%)</t>
  </si>
  <si>
    <t>Schedule Performance Index (SPI)</t>
  </si>
  <si>
    <t>To-Complete Performance Index (TCPI)</t>
  </si>
  <si>
    <t>*Cells C3 through C6 are all input cells, whose</t>
  </si>
  <si>
    <t xml:space="preserve">   input values will determine the calculated outputs.</t>
  </si>
  <si>
    <t>Category</t>
  </si>
  <si>
    <t>Value</t>
  </si>
  <si>
    <t>Optimistic Estimate</t>
  </si>
  <si>
    <t>Most-Likely Estimate</t>
  </si>
  <si>
    <t>Pessimistic Estimate</t>
  </si>
  <si>
    <t>Denominator</t>
  </si>
  <si>
    <t>Total (Numerator)</t>
  </si>
  <si>
    <t>PERT Estimate</t>
  </si>
  <si>
    <t>Most-Likely (M)</t>
  </si>
  <si>
    <t>Pessimistic (P)</t>
  </si>
  <si>
    <t>Optimistic (O)</t>
  </si>
  <si>
    <t>Quotient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</si>
</sst>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top"/>
    </xf>
    <xf numFmtId="44" fontId="0" fillId="0" borderId="2" xfId="1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4" fontId="0" fillId="0" borderId="2" xfId="2" applyFont="1" applyBorder="1" applyAlignment="1">
      <alignment vertical="center"/>
    </xf>
    <xf numFmtId="10" fontId="0" fillId="0" borderId="2" xfId="3" applyNumberFormat="1" applyFont="1" applyBorder="1" applyAlignment="1">
      <alignment vertical="center"/>
    </xf>
    <xf numFmtId="44" fontId="0" fillId="0" borderId="3" xfId="2" applyFont="1" applyBorder="1" applyAlignment="1">
      <alignment vertical="center"/>
    </xf>
    <xf numFmtId="0" fontId="2" fillId="0" borderId="7" xfId="4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9" xfId="4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44" fontId="0" fillId="0" borderId="0" xfId="2" applyFont="1" applyBorder="1" applyAlignment="1">
      <alignment vertical="center"/>
    </xf>
    <xf numFmtId="10" fontId="0" fillId="0" borderId="0" xfId="3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44" fontId="0" fillId="0" borderId="0" xfId="1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2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5">
    <cellStyle name="Comma" xfId="1" builtinId="3"/>
    <cellStyle name="Currency" xfId="2" builtinId="4"/>
    <cellStyle name="Explanatory Text" xfId="4" builtinId="53"/>
    <cellStyle name="Normal" xfId="0" builtinId="0"/>
    <cellStyle name="Percent" xfId="3" builtinId="5"/>
  </cellStyles>
  <dxfs count="39">
    <dxf>
      <fill>
        <patternFill patternType="solid">
          <fgColor rgb="FF00CC00"/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 patternType="solid">
          <fgColor rgb="FF00CC00"/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Display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AB20A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FEAB56-75F9-4DF5-903A-F002EBD02B61}" name="Table1" displayName="Table1" ref="A1:B5" totalsRowShown="0" headerRowDxfId="38" headerRowBorderDxfId="37" tableBorderDxfId="36">
  <autoFilter ref="A1:B5" xr:uid="{51FEAB56-75F9-4DF5-903A-F002EBD02B61}"/>
  <tableColumns count="2">
    <tableColumn id="1" xr3:uid="{B41F418B-70D3-44DD-90D6-0AC4D17DE153}" name="Project Inputs" dataDxfId="35"/>
    <tableColumn id="2" xr3:uid="{D003C084-FACF-4CE9-9469-892A2650F2FF}" name="Values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BB0C27-20C3-4019-B5C2-8E22071CF11E}" name="Table2" displayName="Table2" ref="D1:E11" totalsRowShown="0" headerRowDxfId="34" headerRowBorderDxfId="33" tableBorderDxfId="32">
  <autoFilter ref="D1:E11" xr:uid="{6CBB0C27-20C3-4019-B5C2-8E22071CF11E}"/>
  <tableColumns count="2">
    <tableColumn id="1" xr3:uid="{29165DEE-1929-4B1E-8128-78F2AE75FFBA}" name="Calculated Metrics" dataDxfId="31"/>
    <tableColumn id="2" xr3:uid="{467F18FB-4FEC-40E6-B09D-2229A39821D2}" name="Results" dataDxfId="30" dataCellStyle="Comma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C66347B-13B8-4961-9AEC-D4697B85EDC1}" name="Table14" displayName="Table14" ref="A1:B5" totalsRowShown="0" headerRowDxfId="29" headerRowBorderDxfId="28" tableBorderDxfId="27">
  <autoFilter ref="A1:B5" xr:uid="{51FEAB56-75F9-4DF5-903A-F002EBD02B61}"/>
  <tableColumns count="2">
    <tableColumn id="1" xr3:uid="{F95860F1-EFBD-49AC-9AC6-07F3A9AA97ED}" name="Category" dataDxfId="26"/>
    <tableColumn id="2" xr3:uid="{0B86AC6A-A11F-41E5-8CE2-84B5FBE7A220}" name="Value" dataDxfId="25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0476C7-0B6B-405F-97AE-9EC64175805F}" name="Table25" displayName="Table25" ref="D1:E7" totalsRowShown="0" headerRowDxfId="24" headerRowBorderDxfId="23" tableBorderDxfId="22">
  <autoFilter ref="D1:E7" xr:uid="{6CBB0C27-20C3-4019-B5C2-8E22071CF11E}"/>
  <tableColumns count="2">
    <tableColumn id="1" xr3:uid="{2DF8919F-4DC2-4C42-840B-BE3B90C601AF}" name="Calculated Metrics" dataDxfId="21"/>
    <tableColumn id="2" xr3:uid="{F5416731-6B88-4AE5-B6D7-08BFDA305F7D}" name="Results" dataDxfId="20" dataCellStyle="Comma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095FB05-F783-4DEE-8EF1-7967D0984374}" name="Table148" displayName="Table148" ref="A1:B5" totalsRowShown="0" headerRowDxfId="19" headerRowBorderDxfId="18" tableBorderDxfId="17">
  <autoFilter ref="A1:B5" xr:uid="{C095FB05-F783-4DEE-8EF1-7967D0984374}"/>
  <tableColumns count="2">
    <tableColumn id="1" xr3:uid="{352EA11D-1D26-4AEF-9AC2-12FF8415AA6E}" name="Category" dataDxfId="16"/>
    <tableColumn id="2" xr3:uid="{DAF6C2FB-4E23-4BDE-82D0-E293434E83A1}" name="Value" dataDxfId="15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A59FC5-302C-47F7-B526-CFBC17703837}" name="Table259" displayName="Table259" ref="D1:E7" totalsRowShown="0" headerRowDxfId="14" headerRowBorderDxfId="13" tableBorderDxfId="12">
  <autoFilter ref="D1:E7" xr:uid="{74A59FC5-302C-47F7-B526-CFBC17703837}"/>
  <tableColumns count="2">
    <tableColumn id="1" xr3:uid="{EE5AADD5-662D-4E6D-BBFF-DF819162268A}" name="Calculated Metrics" dataDxfId="11"/>
    <tableColumn id="2" xr3:uid="{6F924910-8B9D-4692-AFDB-064802D3F2AF}" name="Results" dataDxfId="10" dataCellStyle="Comm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86081-9DDF-4BF4-A048-EC82294E4A80}">
  <dimension ref="A1:E11"/>
  <sheetViews>
    <sheetView zoomScale="120" zoomScaleNormal="120" workbookViewId="0"/>
  </sheetViews>
  <sheetFormatPr defaultRowHeight="14.4" x14ac:dyDescent="0.3"/>
  <cols>
    <col min="1" max="1" width="26.44140625" bestFit="1" customWidth="1"/>
    <col min="2" max="2" width="16.33203125" customWidth="1"/>
    <col min="3" max="3" width="2.5546875" customWidth="1"/>
    <col min="4" max="4" width="35.33203125" customWidth="1"/>
    <col min="5" max="5" width="15" customWidth="1"/>
  </cols>
  <sheetData>
    <row r="1" spans="1:5" ht="16.8" customHeight="1" x14ac:dyDescent="0.3">
      <c r="A1" s="20" t="s">
        <v>22</v>
      </c>
      <c r="B1" s="21" t="s">
        <v>1</v>
      </c>
      <c r="C1" s="2"/>
      <c r="D1" s="20" t="s">
        <v>23</v>
      </c>
      <c r="E1" s="21" t="s">
        <v>11</v>
      </c>
    </row>
    <row r="2" spans="1:5" x14ac:dyDescent="0.3">
      <c r="A2" s="17" t="s">
        <v>2</v>
      </c>
      <c r="B2" s="18">
        <v>60000</v>
      </c>
      <c r="C2" s="1"/>
      <c r="D2" s="17" t="s">
        <v>12</v>
      </c>
      <c r="E2" s="22">
        <f>B2*B3</f>
        <v>15000</v>
      </c>
    </row>
    <row r="3" spans="1:5" x14ac:dyDescent="0.3">
      <c r="A3" s="17" t="s">
        <v>24</v>
      </c>
      <c r="B3" s="19">
        <v>0.25</v>
      </c>
      <c r="C3" s="1"/>
      <c r="D3" s="17" t="s">
        <v>13</v>
      </c>
      <c r="E3" s="22">
        <f>B4*B2</f>
        <v>16800</v>
      </c>
    </row>
    <row r="4" spans="1:5" x14ac:dyDescent="0.3">
      <c r="A4" s="17" t="s">
        <v>25</v>
      </c>
      <c r="B4" s="19">
        <v>0.28000000000000003</v>
      </c>
      <c r="C4" s="1"/>
      <c r="D4" s="17" t="s">
        <v>14</v>
      </c>
      <c r="E4" s="22">
        <f>E3-B5</f>
        <v>-1200</v>
      </c>
    </row>
    <row r="5" spans="1:5" x14ac:dyDescent="0.3">
      <c r="A5" s="17" t="s">
        <v>8</v>
      </c>
      <c r="B5" s="18">
        <v>18000</v>
      </c>
      <c r="C5" s="1"/>
      <c r="D5" s="17" t="s">
        <v>15</v>
      </c>
      <c r="E5" s="22">
        <f>E3-E2</f>
        <v>1800</v>
      </c>
    </row>
    <row r="6" spans="1:5" x14ac:dyDescent="0.3">
      <c r="A6" s="1"/>
      <c r="B6" s="1"/>
      <c r="C6" s="1"/>
      <c r="D6" s="17" t="s">
        <v>16</v>
      </c>
      <c r="E6" s="23">
        <f>E3/B5</f>
        <v>0.93333333333333335</v>
      </c>
    </row>
    <row r="7" spans="1:5" x14ac:dyDescent="0.3">
      <c r="A7" s="1"/>
      <c r="B7" s="1"/>
      <c r="C7" s="1"/>
      <c r="D7" s="17" t="s">
        <v>26</v>
      </c>
      <c r="E7" s="23">
        <f>E3/E2</f>
        <v>1.1200000000000001</v>
      </c>
    </row>
    <row r="8" spans="1:5" x14ac:dyDescent="0.3">
      <c r="C8" s="1"/>
      <c r="D8" s="17" t="s">
        <v>18</v>
      </c>
      <c r="E8" s="22">
        <f>B2/E6</f>
        <v>64285.714285714283</v>
      </c>
    </row>
    <row r="9" spans="1:5" x14ac:dyDescent="0.3">
      <c r="C9" s="1"/>
      <c r="D9" s="17" t="s">
        <v>19</v>
      </c>
      <c r="E9" s="22">
        <f>E8-B5</f>
        <v>46285.714285714283</v>
      </c>
    </row>
    <row r="10" spans="1:5" x14ac:dyDescent="0.3">
      <c r="A10" s="13" t="s">
        <v>28</v>
      </c>
      <c r="B10" s="14"/>
      <c r="C10" s="1"/>
      <c r="D10" s="17" t="s">
        <v>20</v>
      </c>
      <c r="E10" s="22">
        <f>B2-E8</f>
        <v>-4285.7142857142826</v>
      </c>
    </row>
    <row r="11" spans="1:5" x14ac:dyDescent="0.3">
      <c r="A11" s="15" t="s">
        <v>29</v>
      </c>
      <c r="B11" s="16"/>
      <c r="C11" s="1"/>
      <c r="D11" s="17" t="s">
        <v>27</v>
      </c>
      <c r="E11" s="23">
        <f>(B2-E3)/(B2-B5)</f>
        <v>1.0285714285714285</v>
      </c>
    </row>
  </sheetData>
  <conditionalFormatting sqref="E4:E7">
    <cfRule type="cellIs" dxfId="9" priority="3" operator="greaterThan">
      <formula>1</formula>
    </cfRule>
    <cfRule type="cellIs" dxfId="8" priority="4" operator="lessThan">
      <formula>1</formula>
    </cfRule>
  </conditionalFormatting>
  <conditionalFormatting sqref="E11">
    <cfRule type="cellIs" dxfId="7" priority="1" operator="greaterThan">
      <formula>1</formula>
    </cfRule>
    <cfRule type="cellIs" dxfId="6" priority="2" operator="lessThan">
      <formula>1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0813-C245-49F3-8F99-00F0DA277520}">
  <dimension ref="A1:E10"/>
  <sheetViews>
    <sheetView tabSelected="1" zoomScale="120" zoomScaleNormal="120" workbookViewId="0">
      <selection activeCell="H6" sqref="H6"/>
    </sheetView>
  </sheetViews>
  <sheetFormatPr defaultRowHeight="14.4" x14ac:dyDescent="0.3"/>
  <cols>
    <col min="1" max="1" width="26.44140625" bestFit="1" customWidth="1"/>
    <col min="2" max="2" width="16.33203125" customWidth="1"/>
    <col min="3" max="3" width="2.5546875" customWidth="1"/>
    <col min="4" max="4" width="35.33203125" customWidth="1"/>
    <col min="5" max="5" width="15" customWidth="1"/>
  </cols>
  <sheetData>
    <row r="1" spans="1:5" ht="16.8" customHeight="1" x14ac:dyDescent="0.3">
      <c r="A1" s="20" t="s">
        <v>30</v>
      </c>
      <c r="B1" s="21" t="s">
        <v>31</v>
      </c>
      <c r="C1" s="2"/>
      <c r="D1" s="20" t="s">
        <v>23</v>
      </c>
      <c r="E1" s="21" t="s">
        <v>11</v>
      </c>
    </row>
    <row r="2" spans="1:5" x14ac:dyDescent="0.3">
      <c r="A2" s="17" t="s">
        <v>32</v>
      </c>
      <c r="B2" s="24">
        <v>8</v>
      </c>
      <c r="C2" s="1"/>
      <c r="D2" s="17" t="s">
        <v>40</v>
      </c>
      <c r="E2" s="26">
        <f>B2</f>
        <v>8</v>
      </c>
    </row>
    <row r="3" spans="1:5" x14ac:dyDescent="0.3">
      <c r="A3" s="17" t="s">
        <v>33</v>
      </c>
      <c r="B3" s="25">
        <v>9</v>
      </c>
      <c r="C3" s="1"/>
      <c r="D3" s="17" t="s">
        <v>38</v>
      </c>
      <c r="E3" s="26">
        <f>4*B3</f>
        <v>36</v>
      </c>
    </row>
    <row r="4" spans="1:5" x14ac:dyDescent="0.3">
      <c r="A4" s="17" t="s">
        <v>34</v>
      </c>
      <c r="B4" s="25">
        <v>11</v>
      </c>
      <c r="C4" s="1"/>
      <c r="D4" s="17" t="s">
        <v>39</v>
      </c>
      <c r="E4" s="26">
        <f>B4</f>
        <v>11</v>
      </c>
    </row>
    <row r="5" spans="1:5" x14ac:dyDescent="0.3">
      <c r="A5" s="17" t="s">
        <v>35</v>
      </c>
      <c r="B5" s="24">
        <v>6</v>
      </c>
      <c r="C5" s="1"/>
      <c r="D5" s="17" t="s">
        <v>36</v>
      </c>
      <c r="E5" s="26">
        <f>E2+E3+E4</f>
        <v>55</v>
      </c>
    </row>
    <row r="6" spans="1:5" ht="12.6" customHeight="1" x14ac:dyDescent="0.3">
      <c r="A6" s="1"/>
      <c r="B6" s="1"/>
      <c r="C6" s="1"/>
      <c r="D6" s="31" t="s">
        <v>41</v>
      </c>
      <c r="E6" s="32">
        <f>E5/B5</f>
        <v>9.1666666666666661</v>
      </c>
    </row>
    <row r="7" spans="1:5" ht="15.6" x14ac:dyDescent="0.3">
      <c r="A7" s="1"/>
      <c r="B7" s="1"/>
      <c r="C7" s="1"/>
      <c r="D7" s="29" t="s">
        <v>37</v>
      </c>
      <c r="E7" s="30">
        <f>E5/B5</f>
        <v>9.1666666666666661</v>
      </c>
    </row>
    <row r="8" spans="1:5" x14ac:dyDescent="0.3">
      <c r="C8" s="1"/>
    </row>
    <row r="9" spans="1:5" x14ac:dyDescent="0.3">
      <c r="A9" s="13" t="s">
        <v>28</v>
      </c>
      <c r="B9" s="14"/>
      <c r="C9" s="1"/>
    </row>
    <row r="10" spans="1:5" x14ac:dyDescent="0.3">
      <c r="A10" s="15" t="s">
        <v>29</v>
      </c>
      <c r="B10" s="16"/>
      <c r="C10" s="1"/>
    </row>
  </sheetData>
  <conditionalFormatting sqref="E7">
    <cfRule type="cellIs" dxfId="5" priority="1" operator="greaterThanOrEqual">
      <formula>0.1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E3CF-0634-41E1-9EC9-787BC43030C1}">
  <dimension ref="B1:F12"/>
  <sheetViews>
    <sheetView zoomScale="120" zoomScaleNormal="120" workbookViewId="0">
      <selection activeCell="F12" sqref="F12"/>
    </sheetView>
  </sheetViews>
  <sheetFormatPr defaultRowHeight="14.4" x14ac:dyDescent="0.3"/>
  <cols>
    <col min="1" max="1" width="1.33203125" customWidth="1"/>
    <col min="2" max="2" width="26.44140625" bestFit="1" customWidth="1"/>
    <col min="3" max="3" width="16.33203125" customWidth="1"/>
    <col min="4" max="4" width="8.77734375" customWidth="1"/>
    <col min="5" max="5" width="35.33203125" customWidth="1"/>
    <col min="6" max="6" width="15" customWidth="1"/>
  </cols>
  <sheetData>
    <row r="1" spans="2:6" ht="7.2" customHeight="1" x14ac:dyDescent="0.3"/>
    <row r="2" spans="2:6" ht="16.8" customHeight="1" x14ac:dyDescent="0.3">
      <c r="B2" s="8" t="s">
        <v>22</v>
      </c>
      <c r="C2" s="9" t="s">
        <v>1</v>
      </c>
      <c r="D2" s="2"/>
      <c r="E2" s="8" t="s">
        <v>23</v>
      </c>
      <c r="F2" s="9" t="s">
        <v>11</v>
      </c>
    </row>
    <row r="3" spans="2:6" x14ac:dyDescent="0.3">
      <c r="B3" s="6" t="s">
        <v>2</v>
      </c>
      <c r="C3" s="10">
        <v>60000</v>
      </c>
      <c r="D3" s="1"/>
      <c r="E3" s="6" t="s">
        <v>12</v>
      </c>
      <c r="F3" s="3">
        <f>C3*C4</f>
        <v>15000</v>
      </c>
    </row>
    <row r="4" spans="2:6" x14ac:dyDescent="0.3">
      <c r="B4" s="6" t="s">
        <v>24</v>
      </c>
      <c r="C4" s="11">
        <v>0.25</v>
      </c>
      <c r="D4" s="1"/>
      <c r="E4" s="6" t="s">
        <v>13</v>
      </c>
      <c r="F4" s="3">
        <f>C5*C3</f>
        <v>16800</v>
      </c>
    </row>
    <row r="5" spans="2:6" x14ac:dyDescent="0.3">
      <c r="B5" s="6" t="s">
        <v>25</v>
      </c>
      <c r="C5" s="11">
        <v>0.28000000000000003</v>
      </c>
      <c r="D5" s="1"/>
      <c r="E5" s="6" t="s">
        <v>14</v>
      </c>
      <c r="F5" s="3">
        <f>F4-C6</f>
        <v>-1200</v>
      </c>
    </row>
    <row r="6" spans="2:6" x14ac:dyDescent="0.3">
      <c r="B6" s="7" t="s">
        <v>8</v>
      </c>
      <c r="C6" s="12">
        <v>18000</v>
      </c>
      <c r="D6" s="1"/>
      <c r="E6" s="6" t="s">
        <v>15</v>
      </c>
      <c r="F6" s="3">
        <f>F4-F3</f>
        <v>1800</v>
      </c>
    </row>
    <row r="7" spans="2:6" x14ac:dyDescent="0.3">
      <c r="B7" s="1"/>
      <c r="C7" s="1"/>
      <c r="D7" s="1"/>
      <c r="E7" s="6" t="s">
        <v>16</v>
      </c>
      <c r="F7" s="4">
        <f>F4/C6</f>
        <v>0.93333333333333335</v>
      </c>
    </row>
    <row r="8" spans="2:6" x14ac:dyDescent="0.3">
      <c r="B8" s="1"/>
      <c r="C8" s="1"/>
      <c r="D8" s="1"/>
      <c r="E8" s="6" t="s">
        <v>26</v>
      </c>
      <c r="F8" s="4">
        <f>F4/F3</f>
        <v>1.1200000000000001</v>
      </c>
    </row>
    <row r="9" spans="2:6" x14ac:dyDescent="0.3">
      <c r="D9" s="1"/>
      <c r="E9" s="6" t="s">
        <v>18</v>
      </c>
      <c r="F9" s="3">
        <f>C3/F7</f>
        <v>64285.714285714283</v>
      </c>
    </row>
    <row r="10" spans="2:6" x14ac:dyDescent="0.3">
      <c r="D10" s="1"/>
      <c r="E10" s="6" t="s">
        <v>19</v>
      </c>
      <c r="F10" s="3">
        <f>F9-C6</f>
        <v>46285.714285714283</v>
      </c>
    </row>
    <row r="11" spans="2:6" x14ac:dyDescent="0.3">
      <c r="B11" s="13" t="s">
        <v>28</v>
      </c>
      <c r="C11" s="14"/>
      <c r="D11" s="1"/>
      <c r="E11" s="6" t="s">
        <v>20</v>
      </c>
      <c r="F11" s="3">
        <f>C3-F9</f>
        <v>-4285.7142857142826</v>
      </c>
    </row>
    <row r="12" spans="2:6" x14ac:dyDescent="0.3">
      <c r="B12" s="15" t="s">
        <v>29</v>
      </c>
      <c r="C12" s="16"/>
      <c r="D12" s="1"/>
      <c r="E12" s="7" t="s">
        <v>27</v>
      </c>
      <c r="F12" s="5">
        <f>(C3-F4)/(C3-C6)</f>
        <v>1.0285714285714285</v>
      </c>
    </row>
  </sheetData>
  <conditionalFormatting sqref="F5:F8">
    <cfRule type="cellIs" dxfId="4" priority="3" operator="greaterThan">
      <formula>1</formula>
    </cfRule>
    <cfRule type="cellIs" dxfId="3" priority="4" operator="lessThan">
      <formula>1</formula>
    </cfRule>
  </conditionalFormatting>
  <conditionalFormatting sqref="F12">
    <cfRule type="cellIs" dxfId="2" priority="1" operator="greaterThan">
      <formula>1</formula>
    </cfRule>
    <cfRule type="cellIs" dxfId="1" priority="2" operator="less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6051-54CA-4AEE-B201-18933483587B}">
  <dimension ref="A1:E10"/>
  <sheetViews>
    <sheetView zoomScale="120" zoomScaleNormal="120" workbookViewId="0">
      <selection activeCell="D10" sqref="D10"/>
    </sheetView>
  </sheetViews>
  <sheetFormatPr defaultRowHeight="14.4" x14ac:dyDescent="0.3"/>
  <cols>
    <col min="1" max="1" width="26.44140625" bestFit="1" customWidth="1"/>
    <col min="2" max="2" width="16.33203125" customWidth="1"/>
    <col min="3" max="3" width="2.5546875" customWidth="1"/>
    <col min="4" max="4" width="35.33203125" customWidth="1"/>
    <col min="5" max="5" width="15" customWidth="1"/>
  </cols>
  <sheetData>
    <row r="1" spans="1:5" ht="16.8" customHeight="1" x14ac:dyDescent="0.3">
      <c r="A1" s="20" t="s">
        <v>30</v>
      </c>
      <c r="B1" s="21" t="s">
        <v>31</v>
      </c>
      <c r="C1" s="2"/>
      <c r="D1" s="20" t="s">
        <v>23</v>
      </c>
      <c r="E1" s="21" t="s">
        <v>11</v>
      </c>
    </row>
    <row r="2" spans="1:5" x14ac:dyDescent="0.3">
      <c r="A2" s="17" t="s">
        <v>32</v>
      </c>
      <c r="B2" s="24">
        <v>8</v>
      </c>
      <c r="C2" s="1"/>
      <c r="D2" s="17" t="s">
        <v>40</v>
      </c>
      <c r="E2" s="26">
        <f>B2</f>
        <v>8</v>
      </c>
    </row>
    <row r="3" spans="1:5" x14ac:dyDescent="0.3">
      <c r="A3" s="17" t="s">
        <v>33</v>
      </c>
      <c r="B3" s="25">
        <v>9</v>
      </c>
      <c r="C3" s="1"/>
      <c r="D3" s="17" t="s">
        <v>38</v>
      </c>
      <c r="E3" s="26">
        <f>4*B3</f>
        <v>36</v>
      </c>
    </row>
    <row r="4" spans="1:5" x14ac:dyDescent="0.3">
      <c r="A4" s="17" t="s">
        <v>34</v>
      </c>
      <c r="B4" s="25">
        <v>11</v>
      </c>
      <c r="C4" s="1"/>
      <c r="D4" s="17" t="s">
        <v>39</v>
      </c>
      <c r="E4" s="26">
        <f>B4</f>
        <v>11</v>
      </c>
    </row>
    <row r="5" spans="1:5" x14ac:dyDescent="0.3">
      <c r="A5" s="17" t="s">
        <v>35</v>
      </c>
      <c r="B5" s="24">
        <v>6</v>
      </c>
      <c r="C5" s="1"/>
      <c r="D5" s="17" t="s">
        <v>36</v>
      </c>
      <c r="E5" s="26">
        <f>E2+E3+E4</f>
        <v>55</v>
      </c>
    </row>
    <row r="6" spans="1:5" x14ac:dyDescent="0.3">
      <c r="A6" s="1"/>
      <c r="B6" s="1"/>
      <c r="C6" s="1"/>
      <c r="D6" s="27" t="s">
        <v>41</v>
      </c>
      <c r="E6" s="28">
        <f>E5/B5</f>
        <v>9.1666666666666661</v>
      </c>
    </row>
    <row r="7" spans="1:5" ht="15.6" x14ac:dyDescent="0.3">
      <c r="A7" s="1"/>
      <c r="B7" s="1"/>
      <c r="C7" s="1"/>
      <c r="D7" s="29" t="s">
        <v>37</v>
      </c>
      <c r="E7" s="30">
        <f>E5/B5</f>
        <v>9.1666666666666661</v>
      </c>
    </row>
    <row r="8" spans="1:5" x14ac:dyDescent="0.3">
      <c r="C8" s="1"/>
    </row>
    <row r="9" spans="1:5" x14ac:dyDescent="0.3">
      <c r="A9" s="13" t="s">
        <v>28</v>
      </c>
      <c r="B9" s="14"/>
      <c r="C9" s="1"/>
    </row>
    <row r="10" spans="1:5" x14ac:dyDescent="0.3">
      <c r="A10" s="15" t="s">
        <v>29</v>
      </c>
      <c r="B10" s="16"/>
      <c r="C10" s="1"/>
    </row>
  </sheetData>
  <conditionalFormatting sqref="E7">
    <cfRule type="cellIs" dxfId="0" priority="1" operator="greaterThanOrEqual">
      <formula>0.1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72D7-C624-45FB-9CD4-F7FB178B7D00}">
  <dimension ref="B2:F12"/>
  <sheetViews>
    <sheetView workbookViewId="0">
      <selection activeCell="K7" sqref="K7"/>
    </sheetView>
  </sheetViews>
  <sheetFormatPr defaultRowHeight="14.4" x14ac:dyDescent="0.3"/>
  <cols>
    <col min="2" max="2" width="23.21875" bestFit="1" customWidth="1"/>
    <col min="3" max="3" width="25.109375" bestFit="1" customWidth="1"/>
    <col min="5" max="5" width="25.6640625" bestFit="1" customWidth="1"/>
    <col min="6" max="6" width="8" bestFit="1" customWidth="1"/>
  </cols>
  <sheetData>
    <row r="2" spans="2:6" x14ac:dyDescent="0.3">
      <c r="B2" t="s">
        <v>0</v>
      </c>
      <c r="C2" t="s">
        <v>1</v>
      </c>
      <c r="E2" t="s">
        <v>10</v>
      </c>
      <c r="F2" t="s">
        <v>11</v>
      </c>
    </row>
    <row r="3" spans="2:6" x14ac:dyDescent="0.3">
      <c r="B3" t="s">
        <v>2</v>
      </c>
      <c r="C3" t="s">
        <v>3</v>
      </c>
      <c r="E3" t="s">
        <v>12</v>
      </c>
      <c r="F3" t="e">
        <f>B3*B2</f>
        <v>#VALUE!</v>
      </c>
    </row>
    <row r="4" spans="2:6" x14ac:dyDescent="0.3">
      <c r="B4" t="s">
        <v>4</v>
      </c>
      <c r="C4" t="s">
        <v>5</v>
      </c>
      <c r="E4" t="s">
        <v>13</v>
      </c>
      <c r="F4" t="e">
        <f>B4*B2</f>
        <v>#VALUE!</v>
      </c>
    </row>
    <row r="5" spans="2:6" x14ac:dyDescent="0.3">
      <c r="B5" t="s">
        <v>6</v>
      </c>
      <c r="C5" t="s">
        <v>7</v>
      </c>
      <c r="E5" t="s">
        <v>14</v>
      </c>
      <c r="F5" t="e">
        <f>E3-B5</f>
        <v>#VALUE!</v>
      </c>
    </row>
    <row r="6" spans="2:6" x14ac:dyDescent="0.3">
      <c r="B6" t="s">
        <v>8</v>
      </c>
      <c r="C6" t="s">
        <v>9</v>
      </c>
      <c r="E6" t="s">
        <v>15</v>
      </c>
      <c r="F6">
        <v>0</v>
      </c>
    </row>
    <row r="7" spans="2:6" x14ac:dyDescent="0.3">
      <c r="E7" t="s">
        <v>16</v>
      </c>
      <c r="F7" t="e">
        <f>E3/B5</f>
        <v>#VALUE!</v>
      </c>
    </row>
    <row r="8" spans="2:6" x14ac:dyDescent="0.3">
      <c r="E8" t="s">
        <v>17</v>
      </c>
      <c r="F8" t="e">
        <f>E3/E2</f>
        <v>#VALUE!</v>
      </c>
    </row>
    <row r="9" spans="2:6" x14ac:dyDescent="0.3">
      <c r="E9" t="s">
        <v>18</v>
      </c>
      <c r="F9" t="e">
        <f>B2/E6</f>
        <v>#VALUE!</v>
      </c>
    </row>
    <row r="10" spans="2:6" x14ac:dyDescent="0.3">
      <c r="E10" t="s">
        <v>19</v>
      </c>
      <c r="F10" t="e">
        <f>E8-B5</f>
        <v>#VALUE!</v>
      </c>
    </row>
    <row r="11" spans="2:6" x14ac:dyDescent="0.3">
      <c r="E11" t="s">
        <v>20</v>
      </c>
      <c r="F11" t="e">
        <f>B2-E8</f>
        <v>#VALUE!</v>
      </c>
    </row>
    <row r="12" spans="2:6" x14ac:dyDescent="0.3">
      <c r="E12" t="s">
        <v>21</v>
      </c>
      <c r="F12" t="e">
        <f>(B2-E3)/(B2-B5)</f>
        <v>#VALUE!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PERT</vt:lpstr>
      <vt:lpstr>Main (v1)</vt:lpstr>
      <vt:lpstr>PERT (v1)</vt:lpstr>
      <vt:lpstr>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James J</dc:creator>
  <cp:lastModifiedBy>Keller, James J</cp:lastModifiedBy>
  <dcterms:created xsi:type="dcterms:W3CDTF">2025-07-02T23:22:55Z</dcterms:created>
  <dcterms:modified xsi:type="dcterms:W3CDTF">2025-07-30T19:39:44Z</dcterms:modified>
</cp:coreProperties>
</file>